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TELETRABAJO\"/>
    </mc:Choice>
  </mc:AlternateContent>
  <xr:revisionPtr revIDLastSave="0" documentId="13_ncr:1_{AD5CE4BC-A1CE-42AC-91A5-3914C6C0AC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RGOS CORTE" sheetId="4" r:id="rId1"/>
    <sheet name="CARGOS TOTALES" sheetId="1" r:id="rId2"/>
  </sheets>
  <definedNames>
    <definedName name="_xlnm._FilterDatabase" localSheetId="1" hidden="1">'CARGOS TOTALES'!$B$2:$C$35</definedName>
    <definedName name="_xlnm.Print_Area" localSheetId="0">'CARGOS CORTE'!$B$2:$P$37</definedName>
    <definedName name="_xlnm.Print_Area" localSheetId="1">'CARGOS TOTALES'!$B$1:$G$35</definedName>
    <definedName name="Print_Area" localSheetId="1">'CARGOS TOTALES'!$B$2:$C$35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23" i="4"/>
  <c r="F11" i="4"/>
  <c r="N25" i="4"/>
  <c r="I25" i="4"/>
  <c r="F25" i="4"/>
  <c r="C29" i="1"/>
  <c r="C26" i="1"/>
  <c r="L23" i="4"/>
  <c r="I37" i="4"/>
  <c r="K11" i="4"/>
  <c r="C31" i="4"/>
  <c r="C4" i="1"/>
  <c r="C15" i="1" l="1"/>
  <c r="C16" i="1"/>
  <c r="C20" i="4"/>
  <c r="D34" i="1" l="1"/>
  <c r="E34" i="1"/>
  <c r="F34" i="1"/>
  <c r="G34" i="1"/>
  <c r="C18" i="1" l="1"/>
  <c r="C22" i="1"/>
  <c r="C9" i="1"/>
  <c r="L37" i="4"/>
  <c r="C22" i="4" l="1"/>
  <c r="C21" i="4"/>
  <c r="C12" i="1" l="1"/>
  <c r="C5" i="1"/>
  <c r="C6" i="1"/>
  <c r="C7" i="1"/>
  <c r="C8" i="1"/>
  <c r="C10" i="1"/>
  <c r="C11" i="1"/>
  <c r="C13" i="1"/>
  <c r="C14" i="1" l="1"/>
  <c r="C11" i="4"/>
  <c r="C17" i="1" l="1"/>
  <c r="C6" i="4"/>
  <c r="C7" i="4"/>
  <c r="C8" i="4"/>
  <c r="C9" i="4"/>
  <c r="C10" i="4"/>
  <c r="C12" i="4"/>
  <c r="C13" i="4"/>
  <c r="C14" i="4"/>
  <c r="C15" i="4"/>
  <c r="C16" i="4"/>
  <c r="C17" i="4"/>
  <c r="C18" i="4"/>
  <c r="C19" i="4"/>
  <c r="C24" i="4"/>
  <c r="C25" i="4"/>
  <c r="C26" i="4"/>
  <c r="C27" i="4"/>
  <c r="C28" i="4"/>
  <c r="C29" i="4"/>
  <c r="C30" i="4"/>
  <c r="C32" i="4"/>
  <c r="C33" i="4"/>
  <c r="C34" i="4"/>
  <c r="C35" i="4"/>
  <c r="C36" i="4"/>
  <c r="C5" i="4"/>
  <c r="H37" i="4" l="1"/>
  <c r="G37" i="4"/>
  <c r="F37" i="4"/>
  <c r="E37" i="4"/>
  <c r="D37" i="4"/>
  <c r="P37" i="4"/>
  <c r="O37" i="4"/>
  <c r="N37" i="4"/>
  <c r="M37" i="4"/>
  <c r="K37" i="4"/>
  <c r="J37" i="4"/>
  <c r="C19" i="1" l="1"/>
  <c r="C37" i="4"/>
  <c r="C20" i="1" l="1"/>
  <c r="C21" i="1"/>
  <c r="C23" i="1" l="1"/>
  <c r="C24" i="1" l="1"/>
  <c r="C25" i="1" l="1"/>
  <c r="C27" i="1" l="1"/>
  <c r="C28" i="1" l="1"/>
  <c r="C30" i="1" l="1"/>
  <c r="C32" i="1" l="1"/>
  <c r="C33" i="1" l="1"/>
  <c r="C34" i="1" s="1"/>
  <c r="C35" i="1" s="1"/>
</calcChain>
</file>

<file path=xl/sharedStrings.xml><?xml version="1.0" encoding="utf-8"?>
<sst xmlns="http://schemas.openxmlformats.org/spreadsheetml/2006/main" count="92" uniqueCount="80">
  <si>
    <t>Abogado Sustanciador</t>
  </si>
  <si>
    <t>Abogado Secretario Grado 33</t>
  </si>
  <si>
    <t>Oficial Mayor</t>
  </si>
  <si>
    <t>Auxiliar Judicial Grado 3</t>
  </si>
  <si>
    <t>Secretaria General</t>
  </si>
  <si>
    <t>Auxiliar Judicial Grado 2</t>
  </si>
  <si>
    <t>Auxiliar Judicial Grado 5</t>
  </si>
  <si>
    <t>Escribiente Nominado</t>
  </si>
  <si>
    <t>Citador Grado 5</t>
  </si>
  <si>
    <t>Asistente Administrativo Grado 8</t>
  </si>
  <si>
    <t>Conductor</t>
  </si>
  <si>
    <t>Operador de Sistemas</t>
  </si>
  <si>
    <t>Técnico Grado 13</t>
  </si>
  <si>
    <t>NOMBRE DEL CARGO</t>
  </si>
  <si>
    <t>NÚMERO DE CARGOS</t>
  </si>
  <si>
    <t>PROVISIONALIDAD</t>
  </si>
  <si>
    <t>CARRERA</t>
  </si>
  <si>
    <t>Asistente Administrativo Grado 7</t>
  </si>
  <si>
    <t>LIBRE NOMBRAMIENTO Y REMOCIÓN</t>
  </si>
  <si>
    <t>Magistrado</t>
  </si>
  <si>
    <t>Magistrado Auxiliar</t>
  </si>
  <si>
    <t>Profesional Especializado Grado 33</t>
  </si>
  <si>
    <t>Relator</t>
  </si>
  <si>
    <t>Abogado Grado 21</t>
  </si>
  <si>
    <t>Profesional Universitario Grado 21</t>
  </si>
  <si>
    <t>Auxiliar Judicial Grado 1</t>
  </si>
  <si>
    <t xml:space="preserve">Asistente Administrativo Grado 6                                            </t>
  </si>
  <si>
    <t>Auxiliar de Servicios Generales Grado 4</t>
  </si>
  <si>
    <t>TOTAL CARGOS</t>
  </si>
  <si>
    <t>PLANTA ACTUAL DE FUNCIONARIOS Y EMPLEADOS DE LA CORTE CONSTITUCIONAL</t>
  </si>
  <si>
    <t>SALA PLENA</t>
  </si>
  <si>
    <t>SECRETARIA GENERAL</t>
  </si>
  <si>
    <t>SISTEMAS</t>
  </si>
  <si>
    <t>PRESIDENCIA</t>
  </si>
  <si>
    <t>RELATORÍA</t>
  </si>
  <si>
    <t>TRANSITORIO</t>
  </si>
  <si>
    <t>DENOMINACIÓN DE CARGO</t>
  </si>
  <si>
    <t>DEPENDENCIAS</t>
  </si>
  <si>
    <t>Magistrado titular</t>
  </si>
  <si>
    <t>Relator Constitucionalidad</t>
  </si>
  <si>
    <t>Relator Tutela</t>
  </si>
  <si>
    <t>Abogado Secretario grado 33</t>
  </si>
  <si>
    <t>Profesional Especializado grado 33</t>
  </si>
  <si>
    <t>Oficial mayor</t>
  </si>
  <si>
    <t>Profesional Universitario 21</t>
  </si>
  <si>
    <t>Abogado grado 21</t>
  </si>
  <si>
    <t xml:space="preserve">Auxiliar Judicial 1 </t>
  </si>
  <si>
    <t>Auxiliar Judicial 2</t>
  </si>
  <si>
    <t>Auxiliar Judicial 3</t>
  </si>
  <si>
    <t>Auxiliar Judicial 5</t>
  </si>
  <si>
    <t>Escribiente nominado</t>
  </si>
  <si>
    <t>Asistente administrado grado 6</t>
  </si>
  <si>
    <t>Asistente administrado grado 7</t>
  </si>
  <si>
    <t>Asistente administrado grado 8</t>
  </si>
  <si>
    <t>Citador grado 5</t>
  </si>
  <si>
    <t>Auxiliar servicios generales grado 4</t>
  </si>
  <si>
    <t>Operador de sistemas</t>
  </si>
  <si>
    <t>Técnico grado 13</t>
  </si>
  <si>
    <t>TIPO DE VINCULACIÓN ACTUAL</t>
  </si>
  <si>
    <t>No. DE CARGOS</t>
  </si>
  <si>
    <t>DESPACHO.</t>
  </si>
  <si>
    <t>PERMANENTE</t>
  </si>
  <si>
    <t>PERÍODO FIJO               (8 años)</t>
  </si>
  <si>
    <t>Profesional Universitario 18</t>
  </si>
  <si>
    <t>Profesional Universitario 17</t>
  </si>
  <si>
    <t>Profesional Universitario 14</t>
  </si>
  <si>
    <t>Profesional Universitario Grado 18</t>
  </si>
  <si>
    <t>Profesional Universitario Grado 17</t>
  </si>
  <si>
    <t>Profesional Universitario Grado 14</t>
  </si>
  <si>
    <t>Profesional Universitario 20</t>
  </si>
  <si>
    <t>Profesional Universitario Grado 20</t>
  </si>
  <si>
    <t>Conductor o Chofer</t>
  </si>
  <si>
    <t>OFICINA DE DIVULGACIÓN Y PRENSA</t>
  </si>
  <si>
    <t>CORDINACIÓN  ADMINISTRATIVA</t>
  </si>
  <si>
    <t xml:space="preserve">Asistente Administrativo Grado 5                                         </t>
  </si>
  <si>
    <t>Asistente administrado grado 5</t>
  </si>
  <si>
    <t>Profesional Especializado Grado 33, con funciones de Coordinador Administrativo</t>
  </si>
  <si>
    <t>Profesional Especializado Grado 33, con funciones de Jefe de Sistemas</t>
  </si>
  <si>
    <t>Profesional Especializado Grado 33, con funciones de Jefe Divulgacion y Prensa</t>
  </si>
  <si>
    <t>* Fecha de corte: 18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</si>
</sst>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0" xfId="0" applyFont="1"/>
    <xf numFmtId="0" fontId="8" fillId="3" borderId="1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top"/>
    </xf>
    <xf numFmtId="0" fontId="8" fillId="3" borderId="1" xfId="1" applyFont="1" applyFill="1" applyBorder="1" applyAlignment="1">
      <alignment horizontal="center" vertical="top"/>
    </xf>
    <xf numFmtId="0" fontId="8" fillId="3" borderId="1" xfId="1" applyFont="1" applyFill="1" applyBorder="1" applyAlignment="1">
      <alignment horizontal="left" vertical="top"/>
    </xf>
    <xf numFmtId="0" fontId="8" fillId="3" borderId="0" xfId="1" applyFont="1" applyFill="1" applyAlignment="1">
      <alignment horizontal="left" vertical="top"/>
    </xf>
    <xf numFmtId="0" fontId="8" fillId="3" borderId="0" xfId="1" applyFont="1" applyFill="1" applyAlignment="1">
      <alignment horizontal="left"/>
    </xf>
    <xf numFmtId="0" fontId="8" fillId="4" borderId="2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/>
    </xf>
    <xf numFmtId="0" fontId="9" fillId="3" borderId="1" xfId="1" applyFont="1" applyFill="1" applyBorder="1" applyAlignment="1">
      <alignment horizontal="left" vertical="top"/>
    </xf>
    <xf numFmtId="0" fontId="8" fillId="3" borderId="0" xfId="1" applyFont="1" applyFill="1"/>
    <xf numFmtId="0" fontId="8" fillId="0" borderId="0" xfId="1" applyFont="1" applyAlignment="1">
      <alignment horizontal="left"/>
    </xf>
    <xf numFmtId="0" fontId="10" fillId="3" borderId="1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/>
    </xf>
    <xf numFmtId="0" fontId="9" fillId="4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/>
    </xf>
    <xf numFmtId="0" fontId="11" fillId="3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3" borderId="17" xfId="0" applyFont="1" applyFill="1" applyBorder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11"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:H35" totalsRowShown="0" headerRowDxfId="10" dataDxfId="8" headerRowBorderDxfId="9" tableBorderDxfId="7">
  <tableColumns count="7">
    <tableColumn id="2" xr3:uid="{00000000-0010-0000-0000-000002000000}" name="NOMBRE DEL CARGO" dataDxfId="6"/>
    <tableColumn id="3" xr3:uid="{00000000-0010-0000-0000-000003000000}" name="NÚMERO DE CARGOS" dataDxfId="5"/>
    <tableColumn id="6" xr3:uid="{00000000-0010-0000-0000-000006000000}" name="PERÍODO FIJO               (8 años)" dataDxfId="4"/>
    <tableColumn id="1" xr3:uid="{00000000-0010-0000-0000-000001000000}" name="PROVISIONALIDAD" dataDxfId="3"/>
    <tableColumn id="4" xr3:uid="{00000000-0010-0000-0000-000004000000}" name="CARRERA" dataDxfId="2"/>
    <tableColumn id="5" xr3:uid="{00000000-0010-0000-0000-000005000000}" name="LIBRE NOMBRAMIENTO Y REMOCIÓN" dataDxfId="1"/>
    <tableColumn id="7" xr3:uid="{00000000-0010-0000-0000-000007000000}" name="TRANSITORIO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9"/>
  <sheetViews>
    <sheetView showGridLines="0" tabSelected="1" zoomScale="112" zoomScaleNormal="112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G39" sqref="G39"/>
    </sheetView>
  </sheetViews>
  <sheetFormatPr baseColWidth="10" defaultRowHeight="15" x14ac:dyDescent="0.25"/>
  <cols>
    <col min="1" max="1" width="2.5703125" customWidth="1"/>
    <col min="2" max="2" width="30.28515625" customWidth="1"/>
    <col min="3" max="3" width="12.140625" customWidth="1"/>
    <col min="4" max="4" width="15.28515625" bestFit="1" customWidth="1"/>
    <col min="5" max="5" width="13" customWidth="1"/>
    <col min="6" max="6" width="14.7109375" customWidth="1"/>
    <col min="7" max="7" width="19.42578125" customWidth="1"/>
    <col min="8" max="8" width="14" customWidth="1"/>
    <col min="11" max="11" width="15.7109375" customWidth="1"/>
    <col min="12" max="12" width="14.28515625" customWidth="1"/>
    <col min="15" max="15" width="16.85546875" customWidth="1"/>
  </cols>
  <sheetData>
    <row r="1" spans="2:16" ht="15.75" thickBot="1" x14ac:dyDescent="0.3"/>
    <row r="2" spans="2:16" ht="46.5" customHeight="1" thickBot="1" x14ac:dyDescent="0.3">
      <c r="B2" s="54" t="s">
        <v>36</v>
      </c>
      <c r="C2" s="57" t="s">
        <v>59</v>
      </c>
      <c r="D2" s="60" t="s">
        <v>58</v>
      </c>
      <c r="E2" s="61"/>
      <c r="F2" s="61"/>
      <c r="G2" s="61"/>
      <c r="H2" s="62"/>
      <c r="I2" s="48" t="s">
        <v>37</v>
      </c>
      <c r="J2" s="48"/>
      <c r="K2" s="48"/>
      <c r="L2" s="48"/>
      <c r="M2" s="48"/>
      <c r="N2" s="48"/>
      <c r="O2" s="48"/>
      <c r="P2" s="49"/>
    </row>
    <row r="3" spans="2:16" x14ac:dyDescent="0.25">
      <c r="B3" s="55"/>
      <c r="C3" s="58"/>
      <c r="D3" s="50" t="s">
        <v>61</v>
      </c>
      <c r="E3" s="52" t="s">
        <v>16</v>
      </c>
      <c r="F3" s="52" t="s">
        <v>18</v>
      </c>
      <c r="G3" s="52" t="s">
        <v>15</v>
      </c>
      <c r="H3" s="63" t="s">
        <v>35</v>
      </c>
      <c r="I3" s="67" t="s">
        <v>60</v>
      </c>
      <c r="J3" s="52" t="s">
        <v>30</v>
      </c>
      <c r="K3" s="52" t="s">
        <v>33</v>
      </c>
      <c r="L3" s="65" t="s">
        <v>72</v>
      </c>
      <c r="M3" s="65" t="s">
        <v>31</v>
      </c>
      <c r="N3" s="52" t="s">
        <v>34</v>
      </c>
      <c r="O3" s="65" t="s">
        <v>73</v>
      </c>
      <c r="P3" s="63" t="s">
        <v>32</v>
      </c>
    </row>
    <row r="4" spans="2:16" ht="24" customHeight="1" thickBot="1" x14ac:dyDescent="0.3">
      <c r="B4" s="56"/>
      <c r="C4" s="59"/>
      <c r="D4" s="51"/>
      <c r="E4" s="53"/>
      <c r="F4" s="53"/>
      <c r="G4" s="53"/>
      <c r="H4" s="64"/>
      <c r="I4" s="68"/>
      <c r="J4" s="53"/>
      <c r="K4" s="53"/>
      <c r="L4" s="66"/>
      <c r="M4" s="66"/>
      <c r="N4" s="53"/>
      <c r="O4" s="66"/>
      <c r="P4" s="64"/>
    </row>
    <row r="5" spans="2:16" x14ac:dyDescent="0.25">
      <c r="B5" s="4" t="s">
        <v>38</v>
      </c>
      <c r="C5" s="5">
        <f>SUM(D5:H5)</f>
        <v>9</v>
      </c>
      <c r="D5" s="6">
        <v>9</v>
      </c>
      <c r="E5" s="7"/>
      <c r="F5" s="7"/>
      <c r="G5" s="7"/>
      <c r="H5" s="8"/>
      <c r="I5" s="9">
        <v>9</v>
      </c>
      <c r="J5" s="7"/>
      <c r="K5" s="7"/>
      <c r="L5" s="7"/>
      <c r="M5" s="7"/>
      <c r="N5" s="7"/>
      <c r="O5" s="7"/>
      <c r="P5" s="8"/>
    </row>
    <row r="6" spans="2:16" x14ac:dyDescent="0.25">
      <c r="B6" s="10" t="s">
        <v>20</v>
      </c>
      <c r="C6" s="5">
        <f t="shared" ref="C6:C36" si="0">SUM(D6:H6)</f>
        <v>40</v>
      </c>
      <c r="D6" s="11"/>
      <c r="E6" s="12"/>
      <c r="F6" s="12">
        <v>40</v>
      </c>
      <c r="G6" s="12"/>
      <c r="H6" s="13"/>
      <c r="I6" s="14">
        <v>39</v>
      </c>
      <c r="J6" s="12">
        <v>1</v>
      </c>
      <c r="K6" s="12"/>
      <c r="L6" s="12"/>
      <c r="M6" s="12"/>
      <c r="N6" s="12"/>
      <c r="O6" s="12"/>
      <c r="P6" s="13"/>
    </row>
    <row r="7" spans="2:16" x14ac:dyDescent="0.25">
      <c r="B7" s="10" t="s">
        <v>4</v>
      </c>
      <c r="C7" s="5">
        <f t="shared" si="0"/>
        <v>1</v>
      </c>
      <c r="D7" s="11"/>
      <c r="E7" s="12"/>
      <c r="F7" s="12">
        <v>1</v>
      </c>
      <c r="G7" s="12"/>
      <c r="H7" s="13"/>
      <c r="I7" s="14"/>
      <c r="J7" s="12"/>
      <c r="K7" s="12"/>
      <c r="L7" s="12"/>
      <c r="M7" s="12">
        <v>1</v>
      </c>
      <c r="N7" s="12"/>
      <c r="O7" s="12"/>
      <c r="P7" s="13"/>
    </row>
    <row r="8" spans="2:16" x14ac:dyDescent="0.25">
      <c r="B8" s="10" t="s">
        <v>41</v>
      </c>
      <c r="C8" s="5">
        <f t="shared" si="0"/>
        <v>1</v>
      </c>
      <c r="D8" s="11"/>
      <c r="E8" s="12"/>
      <c r="F8" s="12">
        <v>1</v>
      </c>
      <c r="G8" s="12"/>
      <c r="H8" s="13"/>
      <c r="I8" s="14"/>
      <c r="J8" s="12"/>
      <c r="K8" s="12">
        <v>1</v>
      </c>
      <c r="L8" s="12"/>
      <c r="M8" s="12"/>
      <c r="N8" s="12"/>
      <c r="O8" s="12"/>
      <c r="P8" s="13"/>
    </row>
    <row r="9" spans="2:16" x14ac:dyDescent="0.25">
      <c r="B9" s="71" t="s">
        <v>77</v>
      </c>
      <c r="C9" s="5">
        <f t="shared" si="0"/>
        <v>1</v>
      </c>
      <c r="D9" s="11"/>
      <c r="E9" s="12"/>
      <c r="F9" s="12">
        <v>1</v>
      </c>
      <c r="G9" s="12"/>
      <c r="H9" s="13"/>
      <c r="I9" s="14"/>
      <c r="J9" s="12"/>
      <c r="K9" s="12"/>
      <c r="L9" s="12"/>
      <c r="M9" s="12"/>
      <c r="N9" s="12"/>
      <c r="O9" s="12"/>
      <c r="P9" s="13">
        <v>1</v>
      </c>
    </row>
    <row r="10" spans="2:16" x14ac:dyDescent="0.25">
      <c r="B10" s="71" t="s">
        <v>78</v>
      </c>
      <c r="C10" s="5">
        <f t="shared" si="0"/>
        <v>1</v>
      </c>
      <c r="D10" s="11"/>
      <c r="E10" s="12"/>
      <c r="F10" s="12">
        <v>1</v>
      </c>
      <c r="G10" s="12"/>
      <c r="H10" s="13"/>
      <c r="I10" s="14"/>
      <c r="J10" s="12"/>
      <c r="K10" s="12"/>
      <c r="L10" s="12">
        <v>1</v>
      </c>
      <c r="M10" s="12"/>
      <c r="N10" s="12"/>
      <c r="O10" s="12"/>
      <c r="P10" s="13"/>
    </row>
    <row r="11" spans="2:16" x14ac:dyDescent="0.25">
      <c r="B11" s="10" t="s">
        <v>42</v>
      </c>
      <c r="C11" s="5">
        <f>SUM(D11:H11)</f>
        <v>77</v>
      </c>
      <c r="D11" s="11"/>
      <c r="E11" s="12"/>
      <c r="F11" s="12">
        <f>75+2</f>
        <v>77</v>
      </c>
      <c r="G11" s="12"/>
      <c r="H11" s="13"/>
      <c r="I11" s="14">
        <v>71</v>
      </c>
      <c r="J11" s="12"/>
      <c r="K11" s="12">
        <f>4+1</f>
        <v>5</v>
      </c>
      <c r="L11" s="12"/>
      <c r="M11" s="12">
        <v>1</v>
      </c>
      <c r="N11" s="12"/>
      <c r="O11" s="12"/>
      <c r="P11" s="13"/>
    </row>
    <row r="12" spans="2:16" x14ac:dyDescent="0.25">
      <c r="B12" s="71" t="s">
        <v>76</v>
      </c>
      <c r="C12" s="5">
        <f t="shared" si="0"/>
        <v>1</v>
      </c>
      <c r="D12" s="11"/>
      <c r="E12" s="12"/>
      <c r="F12" s="12">
        <v>1</v>
      </c>
      <c r="G12" s="12"/>
      <c r="H12" s="13"/>
      <c r="I12" s="14"/>
      <c r="J12" s="12"/>
      <c r="K12" s="12"/>
      <c r="L12" s="12"/>
      <c r="M12" s="12"/>
      <c r="N12" s="12"/>
      <c r="O12" s="12">
        <v>1</v>
      </c>
      <c r="P12" s="13"/>
    </row>
    <row r="13" spans="2:16" x14ac:dyDescent="0.25">
      <c r="B13" s="10" t="s">
        <v>39</v>
      </c>
      <c r="C13" s="5">
        <f t="shared" si="0"/>
        <v>1</v>
      </c>
      <c r="D13" s="11"/>
      <c r="E13" s="12"/>
      <c r="F13" s="12"/>
      <c r="G13" s="12">
        <v>1</v>
      </c>
      <c r="H13" s="13"/>
      <c r="I13" s="14"/>
      <c r="J13" s="12"/>
      <c r="K13" s="12"/>
      <c r="L13" s="12"/>
      <c r="M13" s="12"/>
      <c r="N13" s="12">
        <v>1</v>
      </c>
      <c r="O13" s="12"/>
      <c r="P13" s="13"/>
    </row>
    <row r="14" spans="2:16" x14ac:dyDescent="0.25">
      <c r="B14" s="10" t="s">
        <v>40</v>
      </c>
      <c r="C14" s="5">
        <f t="shared" si="0"/>
        <v>1</v>
      </c>
      <c r="D14" s="11"/>
      <c r="E14" s="12">
        <v>1</v>
      </c>
      <c r="F14" s="12"/>
      <c r="G14" s="12"/>
      <c r="H14" s="13"/>
      <c r="I14" s="14"/>
      <c r="J14" s="12"/>
      <c r="K14" s="12"/>
      <c r="L14" s="12"/>
      <c r="M14" s="12"/>
      <c r="N14" s="12">
        <v>1</v>
      </c>
      <c r="O14" s="12"/>
      <c r="P14" s="13"/>
    </row>
    <row r="15" spans="2:16" x14ac:dyDescent="0.25">
      <c r="B15" s="10" t="s">
        <v>0</v>
      </c>
      <c r="C15" s="5">
        <f t="shared" si="0"/>
        <v>10</v>
      </c>
      <c r="D15" s="11"/>
      <c r="E15" s="12"/>
      <c r="F15" s="12">
        <v>10</v>
      </c>
      <c r="G15" s="12"/>
      <c r="H15" s="13"/>
      <c r="I15" s="14">
        <v>9</v>
      </c>
      <c r="J15" s="12">
        <v>1</v>
      </c>
      <c r="K15" s="12"/>
      <c r="L15" s="12"/>
      <c r="M15" s="12"/>
      <c r="N15" s="12"/>
      <c r="O15" s="12"/>
      <c r="P15" s="13"/>
    </row>
    <row r="16" spans="2:16" x14ac:dyDescent="0.25">
      <c r="B16" s="10" t="s">
        <v>43</v>
      </c>
      <c r="C16" s="5">
        <f t="shared" si="0"/>
        <v>6</v>
      </c>
      <c r="D16" s="11"/>
      <c r="E16" s="12">
        <v>2</v>
      </c>
      <c r="F16" s="12">
        <v>1</v>
      </c>
      <c r="G16" s="12">
        <v>3</v>
      </c>
      <c r="H16" s="13"/>
      <c r="I16" s="14"/>
      <c r="J16" s="12"/>
      <c r="K16" s="12">
        <v>1</v>
      </c>
      <c r="L16" s="12"/>
      <c r="M16" s="12">
        <v>5</v>
      </c>
      <c r="N16" s="12"/>
      <c r="O16" s="12"/>
      <c r="P16" s="13"/>
    </row>
    <row r="17" spans="2:16" x14ac:dyDescent="0.25">
      <c r="B17" s="10" t="s">
        <v>56</v>
      </c>
      <c r="C17" s="5">
        <f t="shared" si="0"/>
        <v>1</v>
      </c>
      <c r="D17" s="11"/>
      <c r="E17" s="12"/>
      <c r="F17" s="12"/>
      <c r="G17" s="12">
        <v>1</v>
      </c>
      <c r="H17" s="13"/>
      <c r="I17" s="14"/>
      <c r="J17" s="12"/>
      <c r="K17" s="12"/>
      <c r="L17" s="12"/>
      <c r="M17" s="12"/>
      <c r="N17" s="12"/>
      <c r="O17" s="12"/>
      <c r="P17" s="13">
        <v>1</v>
      </c>
    </row>
    <row r="18" spans="2:16" x14ac:dyDescent="0.25">
      <c r="B18" s="10" t="s">
        <v>45</v>
      </c>
      <c r="C18" s="5">
        <f t="shared" si="0"/>
        <v>5</v>
      </c>
      <c r="D18" s="11"/>
      <c r="E18" s="12">
        <v>3</v>
      </c>
      <c r="F18" s="12"/>
      <c r="G18" s="12">
        <v>2</v>
      </c>
      <c r="H18" s="13"/>
      <c r="I18" s="14"/>
      <c r="J18" s="12"/>
      <c r="K18" s="12"/>
      <c r="L18" s="12"/>
      <c r="M18" s="12">
        <v>3</v>
      </c>
      <c r="N18" s="12">
        <v>2</v>
      </c>
      <c r="O18" s="12"/>
      <c r="P18" s="13"/>
    </row>
    <row r="19" spans="2:16" x14ac:dyDescent="0.25">
      <c r="B19" s="10" t="s">
        <v>44</v>
      </c>
      <c r="C19" s="5">
        <f t="shared" si="0"/>
        <v>36</v>
      </c>
      <c r="D19" s="11"/>
      <c r="E19" s="12"/>
      <c r="F19" s="12">
        <v>36</v>
      </c>
      <c r="G19" s="12"/>
      <c r="H19" s="13"/>
      <c r="I19" s="14">
        <v>35</v>
      </c>
      <c r="J19" s="12"/>
      <c r="K19" s="12"/>
      <c r="L19" s="12">
        <v>1</v>
      </c>
      <c r="M19" s="12"/>
      <c r="N19" s="12"/>
      <c r="O19" s="12"/>
      <c r="P19" s="13"/>
    </row>
    <row r="20" spans="2:16" x14ac:dyDescent="0.25">
      <c r="B20" s="10" t="s">
        <v>69</v>
      </c>
      <c r="C20" s="5">
        <f t="shared" si="0"/>
        <v>2</v>
      </c>
      <c r="D20" s="11"/>
      <c r="E20" s="12"/>
      <c r="F20" s="12"/>
      <c r="G20" s="12">
        <v>2</v>
      </c>
      <c r="H20" s="13"/>
      <c r="I20" s="14"/>
      <c r="J20" s="12"/>
      <c r="K20" s="12"/>
      <c r="L20" s="12"/>
      <c r="M20" s="12"/>
      <c r="N20" s="12"/>
      <c r="O20" s="12"/>
      <c r="P20" s="13">
        <v>2</v>
      </c>
    </row>
    <row r="21" spans="2:16" x14ac:dyDescent="0.25">
      <c r="B21" s="10" t="s">
        <v>63</v>
      </c>
      <c r="C21" s="5">
        <f t="shared" si="0"/>
        <v>1</v>
      </c>
      <c r="D21" s="11"/>
      <c r="E21" s="12"/>
      <c r="F21" s="12">
        <v>1</v>
      </c>
      <c r="G21" s="12"/>
      <c r="H21" s="13"/>
      <c r="I21" s="14"/>
      <c r="J21" s="12"/>
      <c r="K21" s="12">
        <v>1</v>
      </c>
      <c r="L21" s="12"/>
      <c r="M21" s="12"/>
      <c r="N21" s="12"/>
      <c r="O21" s="12"/>
      <c r="P21" s="13"/>
    </row>
    <row r="22" spans="2:16" x14ac:dyDescent="0.25">
      <c r="B22" s="10" t="s">
        <v>64</v>
      </c>
      <c r="C22" s="5">
        <f t="shared" si="0"/>
        <v>1</v>
      </c>
      <c r="D22" s="11"/>
      <c r="E22" s="12"/>
      <c r="F22" s="12">
        <v>1</v>
      </c>
      <c r="G22" s="12"/>
      <c r="H22" s="13"/>
      <c r="I22" s="14"/>
      <c r="J22" s="12"/>
      <c r="K22" s="12">
        <v>1</v>
      </c>
      <c r="L22" s="12"/>
      <c r="M22" s="12"/>
      <c r="N22" s="12"/>
      <c r="O22" s="12"/>
      <c r="P22" s="13"/>
    </row>
    <row r="23" spans="2:16" x14ac:dyDescent="0.25">
      <c r="B23" s="10" t="s">
        <v>65</v>
      </c>
      <c r="C23" s="5">
        <f t="shared" si="0"/>
        <v>9</v>
      </c>
      <c r="D23" s="11"/>
      <c r="E23" s="12"/>
      <c r="F23" s="12">
        <v>8</v>
      </c>
      <c r="G23" s="12">
        <v>1</v>
      </c>
      <c r="H23" s="13"/>
      <c r="I23" s="14"/>
      <c r="J23" s="12"/>
      <c r="K23" s="12">
        <v>3</v>
      </c>
      <c r="L23" s="12">
        <f>4+1</f>
        <v>5</v>
      </c>
      <c r="M23" s="12"/>
      <c r="N23" s="12"/>
      <c r="O23" s="12">
        <v>1</v>
      </c>
      <c r="P23" s="13"/>
    </row>
    <row r="24" spans="2:16" x14ac:dyDescent="0.25">
      <c r="B24" s="10" t="s">
        <v>46</v>
      </c>
      <c r="C24" s="5">
        <f t="shared" si="0"/>
        <v>20</v>
      </c>
      <c r="D24" s="11"/>
      <c r="E24" s="12"/>
      <c r="F24" s="12">
        <v>19</v>
      </c>
      <c r="G24" s="12">
        <v>1</v>
      </c>
      <c r="H24" s="13"/>
      <c r="I24" s="14">
        <v>18</v>
      </c>
      <c r="J24" s="12"/>
      <c r="K24" s="12">
        <v>1</v>
      </c>
      <c r="L24" s="12"/>
      <c r="M24" s="12">
        <v>1</v>
      </c>
      <c r="N24" s="12"/>
      <c r="O24" s="12"/>
      <c r="P24" s="13"/>
    </row>
    <row r="25" spans="2:16" x14ac:dyDescent="0.25">
      <c r="B25" s="10" t="s">
        <v>47</v>
      </c>
      <c r="C25" s="5">
        <f t="shared" si="0"/>
        <v>101</v>
      </c>
      <c r="D25" s="11"/>
      <c r="E25" s="12">
        <v>5</v>
      </c>
      <c r="F25" s="12">
        <f>66+18</f>
        <v>84</v>
      </c>
      <c r="G25" s="12">
        <v>12</v>
      </c>
      <c r="H25" s="13"/>
      <c r="I25" s="14">
        <f>66+18</f>
        <v>84</v>
      </c>
      <c r="J25" s="12"/>
      <c r="K25" s="12"/>
      <c r="L25" s="12"/>
      <c r="M25" s="12">
        <v>7</v>
      </c>
      <c r="N25" s="12">
        <f>7+1</f>
        <v>8</v>
      </c>
      <c r="O25" s="12">
        <v>2</v>
      </c>
      <c r="P25" s="13"/>
    </row>
    <row r="26" spans="2:16" x14ac:dyDescent="0.25">
      <c r="B26" s="10" t="s">
        <v>48</v>
      </c>
      <c r="C26" s="5">
        <f t="shared" si="0"/>
        <v>10</v>
      </c>
      <c r="D26" s="11"/>
      <c r="E26" s="12">
        <v>1</v>
      </c>
      <c r="F26" s="12">
        <v>1</v>
      </c>
      <c r="G26" s="12">
        <v>8</v>
      </c>
      <c r="H26" s="13"/>
      <c r="I26" s="14"/>
      <c r="J26" s="12">
        <v>1</v>
      </c>
      <c r="K26" s="12"/>
      <c r="L26" s="12"/>
      <c r="M26" s="12">
        <v>6</v>
      </c>
      <c r="N26" s="12"/>
      <c r="O26" s="12">
        <v>3</v>
      </c>
      <c r="P26" s="13"/>
    </row>
    <row r="27" spans="2:16" x14ac:dyDescent="0.25">
      <c r="B27" s="10" t="s">
        <v>49</v>
      </c>
      <c r="C27" s="5">
        <f t="shared" si="0"/>
        <v>8</v>
      </c>
      <c r="D27" s="11"/>
      <c r="E27" s="12"/>
      <c r="F27" s="12"/>
      <c r="G27" s="12">
        <v>8</v>
      </c>
      <c r="H27" s="13"/>
      <c r="I27" s="14"/>
      <c r="J27" s="12"/>
      <c r="K27" s="12"/>
      <c r="L27" s="12"/>
      <c r="M27" s="12">
        <v>8</v>
      </c>
      <c r="N27" s="12"/>
      <c r="O27" s="12"/>
      <c r="P27" s="13"/>
    </row>
    <row r="28" spans="2:16" x14ac:dyDescent="0.25">
      <c r="B28" s="10" t="s">
        <v>57</v>
      </c>
      <c r="C28" s="5">
        <f t="shared" si="0"/>
        <v>3</v>
      </c>
      <c r="D28" s="11"/>
      <c r="E28" s="12"/>
      <c r="F28" s="12"/>
      <c r="G28" s="12">
        <v>3</v>
      </c>
      <c r="H28" s="13"/>
      <c r="I28" s="14"/>
      <c r="J28" s="12"/>
      <c r="K28" s="12"/>
      <c r="L28" s="12"/>
      <c r="M28" s="12"/>
      <c r="N28" s="12"/>
      <c r="O28" s="12"/>
      <c r="P28" s="13">
        <v>3</v>
      </c>
    </row>
    <row r="29" spans="2:16" x14ac:dyDescent="0.25">
      <c r="B29" s="10" t="s">
        <v>50</v>
      </c>
      <c r="C29" s="5">
        <f t="shared" si="0"/>
        <v>6</v>
      </c>
      <c r="D29" s="11"/>
      <c r="E29" s="12">
        <v>1</v>
      </c>
      <c r="F29" s="12"/>
      <c r="G29" s="12">
        <v>5</v>
      </c>
      <c r="H29" s="13"/>
      <c r="I29" s="14"/>
      <c r="J29" s="12"/>
      <c r="K29" s="12"/>
      <c r="L29" s="12"/>
      <c r="M29" s="12">
        <v>6</v>
      </c>
      <c r="N29" s="12"/>
      <c r="O29" s="12"/>
      <c r="P29" s="13"/>
    </row>
    <row r="30" spans="2:16" x14ac:dyDescent="0.25">
      <c r="B30" s="10" t="s">
        <v>54</v>
      </c>
      <c r="C30" s="5">
        <f t="shared" si="0"/>
        <v>2</v>
      </c>
      <c r="D30" s="11"/>
      <c r="E30" s="12"/>
      <c r="F30" s="12">
        <v>1</v>
      </c>
      <c r="G30" s="12">
        <v>1</v>
      </c>
      <c r="H30" s="13"/>
      <c r="I30" s="14"/>
      <c r="J30" s="12"/>
      <c r="K30" s="12"/>
      <c r="L30" s="12"/>
      <c r="M30" s="12">
        <v>2</v>
      </c>
      <c r="N30" s="12"/>
      <c r="O30" s="12"/>
      <c r="P30" s="13"/>
    </row>
    <row r="31" spans="2:16" x14ac:dyDescent="0.25">
      <c r="B31" s="10" t="s">
        <v>75</v>
      </c>
      <c r="C31" s="5">
        <f t="shared" si="0"/>
        <v>1</v>
      </c>
      <c r="D31" s="11"/>
      <c r="E31" s="12"/>
      <c r="F31" s="12"/>
      <c r="G31" s="12">
        <v>1</v>
      </c>
      <c r="H31" s="13"/>
      <c r="I31" s="14"/>
      <c r="J31" s="12"/>
      <c r="K31" s="12"/>
      <c r="L31" s="12"/>
      <c r="M31" s="12">
        <v>1</v>
      </c>
      <c r="N31" s="12"/>
      <c r="O31" s="12"/>
      <c r="P31" s="13"/>
    </row>
    <row r="32" spans="2:16" x14ac:dyDescent="0.25">
      <c r="B32" s="10" t="s">
        <v>51</v>
      </c>
      <c r="C32" s="5">
        <f t="shared" si="0"/>
        <v>6</v>
      </c>
      <c r="D32" s="11"/>
      <c r="E32" s="12">
        <v>1</v>
      </c>
      <c r="F32" s="12"/>
      <c r="G32" s="12">
        <v>5</v>
      </c>
      <c r="H32" s="13"/>
      <c r="I32" s="14"/>
      <c r="J32" s="12"/>
      <c r="K32" s="12"/>
      <c r="L32" s="12"/>
      <c r="M32" s="12">
        <v>1</v>
      </c>
      <c r="N32" s="12"/>
      <c r="O32" s="12">
        <v>5</v>
      </c>
      <c r="P32" s="13"/>
    </row>
    <row r="33" spans="2:17" x14ac:dyDescent="0.25">
      <c r="B33" s="10" t="s">
        <v>52</v>
      </c>
      <c r="C33" s="5">
        <f t="shared" si="0"/>
        <v>2</v>
      </c>
      <c r="D33" s="11"/>
      <c r="E33" s="12"/>
      <c r="F33" s="12"/>
      <c r="G33" s="12">
        <v>2</v>
      </c>
      <c r="H33" s="13"/>
      <c r="I33" s="14"/>
      <c r="J33" s="12"/>
      <c r="K33" s="12"/>
      <c r="L33" s="12"/>
      <c r="M33" s="12"/>
      <c r="N33" s="12"/>
      <c r="O33" s="12">
        <v>2</v>
      </c>
      <c r="P33" s="13"/>
    </row>
    <row r="34" spans="2:17" x14ac:dyDescent="0.25">
      <c r="B34" s="10" t="s">
        <v>53</v>
      </c>
      <c r="C34" s="5">
        <f t="shared" si="0"/>
        <v>3</v>
      </c>
      <c r="D34" s="11"/>
      <c r="E34" s="12">
        <v>1</v>
      </c>
      <c r="F34" s="12">
        <v>2</v>
      </c>
      <c r="G34" s="12"/>
      <c r="H34" s="13"/>
      <c r="I34" s="14"/>
      <c r="J34" s="12"/>
      <c r="K34" s="12">
        <v>1</v>
      </c>
      <c r="L34" s="12"/>
      <c r="M34" s="12">
        <v>1</v>
      </c>
      <c r="N34" s="12"/>
      <c r="O34" s="12">
        <v>1</v>
      </c>
      <c r="P34" s="13"/>
    </row>
    <row r="35" spans="2:17" x14ac:dyDescent="0.25">
      <c r="B35" s="10" t="s">
        <v>55</v>
      </c>
      <c r="C35" s="5">
        <f t="shared" si="0"/>
        <v>2</v>
      </c>
      <c r="D35" s="11"/>
      <c r="E35" s="12"/>
      <c r="F35" s="12">
        <v>1</v>
      </c>
      <c r="G35" s="12">
        <v>1</v>
      </c>
      <c r="H35" s="13"/>
      <c r="I35" s="14"/>
      <c r="J35" s="12"/>
      <c r="K35" s="12"/>
      <c r="L35" s="12"/>
      <c r="M35" s="12">
        <v>2</v>
      </c>
      <c r="N35" s="12"/>
      <c r="O35" s="12"/>
      <c r="P35" s="13"/>
    </row>
    <row r="36" spans="2:17" ht="15.75" thickBot="1" x14ac:dyDescent="0.3">
      <c r="B36" s="15" t="s">
        <v>10</v>
      </c>
      <c r="C36" s="5">
        <f t="shared" si="0"/>
        <v>11</v>
      </c>
      <c r="D36" s="16"/>
      <c r="E36" s="17">
        <v>1</v>
      </c>
      <c r="F36" s="17">
        <v>10</v>
      </c>
      <c r="G36" s="17"/>
      <c r="H36" s="18"/>
      <c r="I36" s="19">
        <v>9</v>
      </c>
      <c r="J36" s="17"/>
      <c r="K36" s="17">
        <v>1</v>
      </c>
      <c r="L36" s="17"/>
      <c r="M36" s="17">
        <v>1</v>
      </c>
      <c r="N36" s="17"/>
      <c r="O36" s="17"/>
      <c r="P36" s="18"/>
    </row>
    <row r="37" spans="2:17" ht="15.75" thickBot="1" x14ac:dyDescent="0.3">
      <c r="B37" s="20" t="s">
        <v>28</v>
      </c>
      <c r="C37" s="21">
        <f t="shared" ref="C37:P37" si="1">SUM(C5:C36)</f>
        <v>379</v>
      </c>
      <c r="D37" s="22">
        <f t="shared" si="1"/>
        <v>9</v>
      </c>
      <c r="E37" s="23">
        <f t="shared" si="1"/>
        <v>16</v>
      </c>
      <c r="F37" s="23">
        <f t="shared" si="1"/>
        <v>297</v>
      </c>
      <c r="G37" s="23">
        <f t="shared" si="1"/>
        <v>57</v>
      </c>
      <c r="H37" s="24">
        <f t="shared" si="1"/>
        <v>0</v>
      </c>
      <c r="I37" s="25">
        <f>SUM(I5:I36)</f>
        <v>274</v>
      </c>
      <c r="J37" s="23">
        <f t="shared" si="1"/>
        <v>3</v>
      </c>
      <c r="K37" s="23">
        <f t="shared" si="1"/>
        <v>15</v>
      </c>
      <c r="L37" s="23">
        <f>SUM(L5:L36)</f>
        <v>7</v>
      </c>
      <c r="M37" s="23">
        <f t="shared" si="1"/>
        <v>46</v>
      </c>
      <c r="N37" s="23">
        <f t="shared" si="1"/>
        <v>12</v>
      </c>
      <c r="O37" s="23">
        <f t="shared" si="1"/>
        <v>15</v>
      </c>
      <c r="P37" s="24">
        <f t="shared" si="1"/>
        <v>7</v>
      </c>
      <c r="Q37" s="3"/>
    </row>
    <row r="38" spans="2:17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17" ht="21" customHeight="1" x14ac:dyDescent="0.25">
      <c r="B39" s="47" t="s">
        <v>79</v>
      </c>
      <c r="C39" s="47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</sheetData>
  <mergeCells count="18">
    <mergeCell ref="K3:K4"/>
    <mergeCell ref="N3:N4"/>
    <mergeCell ref="B39:C39"/>
    <mergeCell ref="I2:P2"/>
    <mergeCell ref="D3:D4"/>
    <mergeCell ref="E3:E4"/>
    <mergeCell ref="F3:F4"/>
    <mergeCell ref="B2:B4"/>
    <mergeCell ref="C2:C4"/>
    <mergeCell ref="D2:H2"/>
    <mergeCell ref="P3:P4"/>
    <mergeCell ref="M3:M4"/>
    <mergeCell ref="O3:O4"/>
    <mergeCell ref="G3:G4"/>
    <mergeCell ref="H3:H4"/>
    <mergeCell ref="I3:I4"/>
    <mergeCell ref="L3:L4"/>
    <mergeCell ref="J3:J4"/>
  </mergeCells>
  <pageMargins left="0" right="0" top="0.74803149606299213" bottom="0.74803149606299213" header="0.31496062992125984" footer="0.31496062992125984"/>
  <pageSetup paperSize="14" scale="80" fitToHeight="0" orientation="landscape" horizontalDpi="4294967295" verticalDpi="4294967295" r:id="rId1"/>
  <colBreaks count="1" manualBreakCount="1">
    <brk id="16" max="31" man="1"/>
  </colBreaks>
  <ignoredErrors>
    <ignoredError sqref="C5:C6 C15 C24:C25 C36 C19 C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7"/>
  <sheetViews>
    <sheetView showGridLines="0" topLeftCell="A7" zoomScale="130" zoomScaleNormal="130" zoomScaleSheetLayoutView="90" workbookViewId="0">
      <selection activeCell="F34" sqref="F34"/>
    </sheetView>
  </sheetViews>
  <sheetFormatPr baseColWidth="10" defaultRowHeight="10.5" x14ac:dyDescent="0.15"/>
  <cols>
    <col min="1" max="1" width="3.28515625" style="1" customWidth="1"/>
    <col min="2" max="2" width="27.42578125" style="1" customWidth="1"/>
    <col min="3" max="4" width="15" style="2" customWidth="1"/>
    <col min="5" max="5" width="16.140625" style="2" customWidth="1"/>
    <col min="6" max="6" width="13" style="2" customWidth="1"/>
    <col min="7" max="7" width="19.42578125" style="2" customWidth="1"/>
    <col min="8" max="8" width="17.7109375" style="2" customWidth="1"/>
    <col min="9" max="16384" width="11.42578125" style="1"/>
  </cols>
  <sheetData>
    <row r="1" spans="2:8" ht="15" customHeight="1" x14ac:dyDescent="0.15">
      <c r="B1" s="69" t="s">
        <v>29</v>
      </c>
      <c r="C1" s="70"/>
      <c r="D1" s="70"/>
      <c r="E1" s="70"/>
      <c r="F1" s="70"/>
      <c r="G1" s="70"/>
      <c r="H1" s="70"/>
    </row>
    <row r="2" spans="2:8" ht="20.25" customHeight="1" x14ac:dyDescent="0.15">
      <c r="B2" s="35" t="s">
        <v>13</v>
      </c>
      <c r="C2" s="36" t="s">
        <v>14</v>
      </c>
      <c r="D2" s="36" t="s">
        <v>62</v>
      </c>
      <c r="E2" s="36" t="s">
        <v>15</v>
      </c>
      <c r="F2" s="35" t="s">
        <v>16</v>
      </c>
      <c r="G2" s="36" t="s">
        <v>18</v>
      </c>
      <c r="H2" s="44" t="s">
        <v>35</v>
      </c>
    </row>
    <row r="3" spans="2:8" ht="11.25" x14ac:dyDescent="0.15">
      <c r="B3" s="37" t="s">
        <v>19</v>
      </c>
      <c r="C3" s="27">
        <v>9</v>
      </c>
      <c r="D3" s="28">
        <v>9</v>
      </c>
      <c r="E3" s="28"/>
      <c r="F3" s="28"/>
      <c r="G3" s="29"/>
      <c r="H3" s="42"/>
    </row>
    <row r="4" spans="2:8" ht="10.5" customHeight="1" x14ac:dyDescent="0.15">
      <c r="B4" s="37" t="s">
        <v>20</v>
      </c>
      <c r="C4" s="27">
        <f>SUM(D4+E4+F4+G4)</f>
        <v>40</v>
      </c>
      <c r="D4" s="27"/>
      <c r="E4" s="27"/>
      <c r="F4" s="27"/>
      <c r="G4" s="27">
        <v>40</v>
      </c>
      <c r="H4" s="43"/>
    </row>
    <row r="5" spans="2:8" ht="10.5" customHeight="1" x14ac:dyDescent="0.15">
      <c r="B5" s="37" t="s">
        <v>4</v>
      </c>
      <c r="C5" s="27">
        <f t="shared" ref="C5:C33" si="0">SUM(D5+E5+F5+G5)</f>
        <v>1</v>
      </c>
      <c r="D5" s="27"/>
      <c r="E5" s="27"/>
      <c r="F5" s="27"/>
      <c r="G5" s="27">
        <v>1</v>
      </c>
      <c r="H5" s="43"/>
    </row>
    <row r="6" spans="2:8" ht="11.25" x14ac:dyDescent="0.15">
      <c r="B6" s="37" t="s">
        <v>1</v>
      </c>
      <c r="C6" s="27">
        <f t="shared" si="0"/>
        <v>1</v>
      </c>
      <c r="D6" s="27"/>
      <c r="E6" s="27"/>
      <c r="F6" s="27"/>
      <c r="G6" s="27">
        <v>1</v>
      </c>
      <c r="H6" s="43"/>
    </row>
    <row r="7" spans="2:8" ht="11.25" x14ac:dyDescent="0.15">
      <c r="B7" s="37" t="s">
        <v>77</v>
      </c>
      <c r="C7" s="27">
        <f t="shared" si="0"/>
        <v>1</v>
      </c>
      <c r="D7" s="27"/>
      <c r="E7" s="27"/>
      <c r="F7" s="27"/>
      <c r="G7" s="27">
        <v>1</v>
      </c>
      <c r="H7" s="43"/>
    </row>
    <row r="8" spans="2:8" ht="11.25" x14ac:dyDescent="0.15">
      <c r="B8" s="37" t="s">
        <v>78</v>
      </c>
      <c r="C8" s="27">
        <f t="shared" si="0"/>
        <v>1</v>
      </c>
      <c r="D8" s="27"/>
      <c r="E8" s="27"/>
      <c r="F8" s="27"/>
      <c r="G8" s="27">
        <v>1</v>
      </c>
      <c r="H8" s="43"/>
    </row>
    <row r="9" spans="2:8" ht="11.25" x14ac:dyDescent="0.15">
      <c r="B9" s="37" t="s">
        <v>21</v>
      </c>
      <c r="C9" s="27">
        <f>SUM(D9+E9+F9+G9+H9)</f>
        <v>77</v>
      </c>
      <c r="D9" s="27"/>
      <c r="E9" s="27"/>
      <c r="F9" s="27"/>
      <c r="G9" s="27">
        <v>77</v>
      </c>
      <c r="H9" s="43"/>
    </row>
    <row r="10" spans="2:8" ht="11.25" x14ac:dyDescent="0.15">
      <c r="B10" s="37" t="s">
        <v>76</v>
      </c>
      <c r="C10" s="27">
        <f t="shared" si="0"/>
        <v>1</v>
      </c>
      <c r="D10" s="27"/>
      <c r="E10" s="27"/>
      <c r="F10" s="27"/>
      <c r="G10" s="27">
        <v>1</v>
      </c>
      <c r="H10" s="43"/>
    </row>
    <row r="11" spans="2:8" ht="11.25" x14ac:dyDescent="0.15">
      <c r="B11" s="37" t="s">
        <v>22</v>
      </c>
      <c r="C11" s="27">
        <f t="shared" si="0"/>
        <v>2</v>
      </c>
      <c r="D11" s="27"/>
      <c r="E11" s="27">
        <v>1</v>
      </c>
      <c r="F11" s="27">
        <v>1</v>
      </c>
      <c r="G11" s="27"/>
      <c r="H11" s="43"/>
    </row>
    <row r="12" spans="2:8" ht="11.25" x14ac:dyDescent="0.15">
      <c r="B12" s="37" t="s">
        <v>0</v>
      </c>
      <c r="C12" s="27">
        <f>SUM(D12+E12+F12+G12)</f>
        <v>10</v>
      </c>
      <c r="D12" s="27"/>
      <c r="E12" s="27"/>
      <c r="F12" s="27"/>
      <c r="G12" s="27">
        <v>10</v>
      </c>
      <c r="H12" s="43"/>
    </row>
    <row r="13" spans="2:8" ht="11.25" x14ac:dyDescent="0.15">
      <c r="B13" s="37" t="s">
        <v>23</v>
      </c>
      <c r="C13" s="27">
        <f t="shared" si="0"/>
        <v>5</v>
      </c>
      <c r="D13" s="27"/>
      <c r="E13" s="27">
        <v>2</v>
      </c>
      <c r="F13" s="27">
        <v>3</v>
      </c>
      <c r="G13" s="27"/>
      <c r="H13" s="43"/>
    </row>
    <row r="14" spans="2:8" ht="11.25" x14ac:dyDescent="0.15">
      <c r="B14" s="37" t="s">
        <v>24</v>
      </c>
      <c r="C14" s="27">
        <f t="shared" si="0"/>
        <v>36</v>
      </c>
      <c r="D14" s="27"/>
      <c r="E14" s="27"/>
      <c r="F14" s="27"/>
      <c r="G14" s="27">
        <v>36</v>
      </c>
      <c r="H14" s="43"/>
    </row>
    <row r="15" spans="2:8" ht="11.25" x14ac:dyDescent="0.15">
      <c r="B15" s="37" t="s">
        <v>70</v>
      </c>
      <c r="C15" s="27">
        <f>SUM(D15+E15+F15+G15+H15)</f>
        <v>2</v>
      </c>
      <c r="D15" s="41"/>
      <c r="E15" s="41">
        <v>2</v>
      </c>
      <c r="F15" s="41"/>
      <c r="G15" s="41"/>
      <c r="H15" s="43"/>
    </row>
    <row r="16" spans="2:8" ht="11.25" x14ac:dyDescent="0.15">
      <c r="B16" s="37" t="s">
        <v>66</v>
      </c>
      <c r="C16" s="27">
        <f>SUM(D16+E16+F16+G16)</f>
        <v>1</v>
      </c>
      <c r="D16" s="41"/>
      <c r="E16" s="41"/>
      <c r="F16" s="41"/>
      <c r="G16" s="41">
        <v>1</v>
      </c>
      <c r="H16" s="43"/>
    </row>
    <row r="17" spans="2:8" ht="11.25" x14ac:dyDescent="0.15">
      <c r="B17" s="37" t="s">
        <v>67</v>
      </c>
      <c r="C17" s="27">
        <f t="shared" si="0"/>
        <v>1</v>
      </c>
      <c r="D17" s="41"/>
      <c r="E17" s="41"/>
      <c r="F17" s="41"/>
      <c r="G17" s="41">
        <v>1</v>
      </c>
      <c r="H17" s="43"/>
    </row>
    <row r="18" spans="2:8" ht="11.25" x14ac:dyDescent="0.15">
      <c r="B18" s="37" t="s">
        <v>68</v>
      </c>
      <c r="C18" s="27">
        <f>SUM(D18+E18+F18+G18+H18)</f>
        <v>9</v>
      </c>
      <c r="D18" s="41"/>
      <c r="E18" s="41">
        <v>1</v>
      </c>
      <c r="F18" s="41"/>
      <c r="G18" s="41">
        <v>8</v>
      </c>
      <c r="H18" s="43"/>
    </row>
    <row r="19" spans="2:8" ht="11.25" x14ac:dyDescent="0.15">
      <c r="B19" s="37" t="s">
        <v>2</v>
      </c>
      <c r="C19" s="27">
        <f t="shared" si="0"/>
        <v>6</v>
      </c>
      <c r="D19" s="27"/>
      <c r="E19" s="27">
        <v>3</v>
      </c>
      <c r="F19" s="27">
        <v>2</v>
      </c>
      <c r="G19" s="27">
        <v>1</v>
      </c>
      <c r="H19" s="43"/>
    </row>
    <row r="20" spans="2:8" ht="11.25" x14ac:dyDescent="0.15">
      <c r="B20" s="37" t="s">
        <v>11</v>
      </c>
      <c r="C20" s="27">
        <f t="shared" si="0"/>
        <v>1</v>
      </c>
      <c r="D20" s="27"/>
      <c r="E20" s="27">
        <v>1</v>
      </c>
      <c r="F20" s="27"/>
      <c r="G20" s="27"/>
      <c r="H20" s="43"/>
    </row>
    <row r="21" spans="2:8" ht="11.25" x14ac:dyDescent="0.15">
      <c r="B21" s="37" t="s">
        <v>25</v>
      </c>
      <c r="C21" s="27">
        <f t="shared" si="0"/>
        <v>20</v>
      </c>
      <c r="D21" s="27"/>
      <c r="E21" s="27">
        <v>1</v>
      </c>
      <c r="F21" s="27"/>
      <c r="G21" s="27">
        <v>19</v>
      </c>
      <c r="H21" s="43"/>
    </row>
    <row r="22" spans="2:8" ht="11.25" x14ac:dyDescent="0.15">
      <c r="B22" s="37" t="s">
        <v>5</v>
      </c>
      <c r="C22" s="27">
        <f>SUM(D22+E22+F22+G22+H22)</f>
        <v>101</v>
      </c>
      <c r="D22" s="27"/>
      <c r="E22" s="27">
        <v>12</v>
      </c>
      <c r="F22" s="27">
        <v>5</v>
      </c>
      <c r="G22" s="27">
        <f>66+18</f>
        <v>84</v>
      </c>
      <c r="H22" s="43"/>
    </row>
    <row r="23" spans="2:8" ht="11.25" x14ac:dyDescent="0.15">
      <c r="B23" s="37" t="s">
        <v>3</v>
      </c>
      <c r="C23" s="27">
        <f t="shared" si="0"/>
        <v>10</v>
      </c>
      <c r="D23" s="27"/>
      <c r="E23" s="27">
        <v>8</v>
      </c>
      <c r="F23" s="27">
        <v>1</v>
      </c>
      <c r="G23" s="27">
        <v>1</v>
      </c>
      <c r="H23" s="43"/>
    </row>
    <row r="24" spans="2:8" ht="11.25" x14ac:dyDescent="0.15">
      <c r="B24" s="37" t="s">
        <v>6</v>
      </c>
      <c r="C24" s="27">
        <f t="shared" si="0"/>
        <v>8</v>
      </c>
      <c r="D24" s="27"/>
      <c r="E24" s="27">
        <v>8</v>
      </c>
      <c r="F24" s="27"/>
      <c r="G24" s="27"/>
      <c r="H24" s="43"/>
    </row>
    <row r="25" spans="2:8" ht="11.25" x14ac:dyDescent="0.15">
      <c r="B25" s="37" t="s">
        <v>12</v>
      </c>
      <c r="C25" s="27">
        <f t="shared" si="0"/>
        <v>3</v>
      </c>
      <c r="D25" s="27"/>
      <c r="E25" s="27">
        <v>3</v>
      </c>
      <c r="F25" s="27"/>
      <c r="G25" s="27"/>
      <c r="H25" s="43"/>
    </row>
    <row r="26" spans="2:8" ht="11.25" x14ac:dyDescent="0.15">
      <c r="B26" s="37" t="s">
        <v>7</v>
      </c>
      <c r="C26" s="27">
        <f>SUM(D26+E26+F26+G26+H26)</f>
        <v>6</v>
      </c>
      <c r="D26" s="27"/>
      <c r="E26" s="27">
        <v>5</v>
      </c>
      <c r="F26" s="27">
        <v>1</v>
      </c>
      <c r="G26" s="27"/>
      <c r="H26" s="43"/>
    </row>
    <row r="27" spans="2:8" ht="11.25" x14ac:dyDescent="0.15">
      <c r="B27" s="32" t="s">
        <v>8</v>
      </c>
      <c r="C27" s="27">
        <f t="shared" si="0"/>
        <v>2</v>
      </c>
      <c r="D27" s="27"/>
      <c r="E27" s="27">
        <v>1</v>
      </c>
      <c r="F27" s="27"/>
      <c r="G27" s="27">
        <v>1</v>
      </c>
      <c r="H27" s="43"/>
    </row>
    <row r="28" spans="2:8" ht="11.25" x14ac:dyDescent="0.15">
      <c r="B28" s="37" t="s">
        <v>9</v>
      </c>
      <c r="C28" s="27">
        <f t="shared" si="0"/>
        <v>3</v>
      </c>
      <c r="D28" s="27"/>
      <c r="E28" s="27"/>
      <c r="F28" s="27">
        <v>1</v>
      </c>
      <c r="G28" s="27">
        <v>2</v>
      </c>
      <c r="H28" s="43"/>
    </row>
    <row r="29" spans="2:8" ht="11.25" x14ac:dyDescent="0.15">
      <c r="B29" s="32" t="s">
        <v>17</v>
      </c>
      <c r="C29" s="27">
        <f>SUM(D29+E29+F29+G29+H29)</f>
        <v>2</v>
      </c>
      <c r="D29" s="27"/>
      <c r="E29" s="27">
        <v>2</v>
      </c>
      <c r="F29" s="27"/>
      <c r="G29" s="27"/>
      <c r="H29" s="43"/>
    </row>
    <row r="30" spans="2:8" ht="11.25" x14ac:dyDescent="0.15">
      <c r="B30" s="32" t="s">
        <v>26</v>
      </c>
      <c r="C30" s="27">
        <f t="shared" si="0"/>
        <v>6</v>
      </c>
      <c r="D30" s="27"/>
      <c r="E30" s="27">
        <v>5</v>
      </c>
      <c r="F30" s="27">
        <v>1</v>
      </c>
      <c r="G30" s="27"/>
      <c r="H30" s="43"/>
    </row>
    <row r="31" spans="2:8" ht="11.25" x14ac:dyDescent="0.15">
      <c r="B31" s="32" t="s">
        <v>74</v>
      </c>
      <c r="C31" s="27">
        <v>1</v>
      </c>
      <c r="D31" s="45"/>
      <c r="E31" s="45">
        <v>1</v>
      </c>
      <c r="F31" s="45"/>
      <c r="G31" s="45"/>
      <c r="H31" s="46"/>
    </row>
    <row r="32" spans="2:8" ht="11.25" x14ac:dyDescent="0.15">
      <c r="B32" s="32" t="s">
        <v>27</v>
      </c>
      <c r="C32" s="27">
        <f t="shared" si="0"/>
        <v>2</v>
      </c>
      <c r="D32" s="27"/>
      <c r="E32" s="27">
        <v>1</v>
      </c>
      <c r="F32" s="27"/>
      <c r="G32" s="27">
        <v>1</v>
      </c>
      <c r="H32" s="43"/>
    </row>
    <row r="33" spans="2:8" ht="11.25" x14ac:dyDescent="0.15">
      <c r="B33" s="37" t="s">
        <v>71</v>
      </c>
      <c r="C33" s="27">
        <f t="shared" si="0"/>
        <v>11</v>
      </c>
      <c r="D33" s="27"/>
      <c r="E33" s="27"/>
      <c r="F33" s="27">
        <v>1</v>
      </c>
      <c r="G33" s="27">
        <v>10</v>
      </c>
      <c r="H33" s="43"/>
    </row>
    <row r="34" spans="2:8" ht="11.25" customHeight="1" x14ac:dyDescent="0.15">
      <c r="B34" s="38" t="s">
        <v>28</v>
      </c>
      <c r="C34" s="30">
        <f>SUM(C3:C33)</f>
        <v>379</v>
      </c>
      <c r="D34" s="31">
        <f t="shared" ref="D34:G34" si="1">SUBTOTAL(109,D3:D33)</f>
        <v>9</v>
      </c>
      <c r="E34" s="27">
        <f t="shared" si="1"/>
        <v>57</v>
      </c>
      <c r="F34" s="27">
        <f t="shared" si="1"/>
        <v>16</v>
      </c>
      <c r="G34" s="27">
        <f t="shared" si="1"/>
        <v>297</v>
      </c>
      <c r="H34" s="27"/>
    </row>
    <row r="35" spans="2:8" ht="0.75" customHeight="1" x14ac:dyDescent="0.2">
      <c r="B35" s="32"/>
      <c r="C35" s="32">
        <f>SUM(C34)</f>
        <v>379</v>
      </c>
      <c r="D35" s="33"/>
      <c r="E35" s="34"/>
      <c r="F35" s="34"/>
      <c r="G35" s="34"/>
      <c r="H35" s="34"/>
    </row>
    <row r="36" spans="2:8" ht="11.25" x14ac:dyDescent="0.2">
      <c r="B36" s="39"/>
      <c r="C36" s="34"/>
      <c r="D36" s="34"/>
      <c r="E36" s="34"/>
      <c r="F36" s="34"/>
      <c r="G36" s="34"/>
      <c r="H36" s="34"/>
    </row>
    <row r="37" spans="2:8" ht="11.25" x14ac:dyDescent="0.2">
      <c r="B37" s="47" t="s">
        <v>79</v>
      </c>
      <c r="C37" s="47"/>
      <c r="D37" s="40"/>
      <c r="E37" s="40"/>
      <c r="F37" s="40"/>
      <c r="G37" s="40"/>
      <c r="H37" s="40"/>
    </row>
  </sheetData>
  <mergeCells count="2">
    <mergeCell ref="B37:C37"/>
    <mergeCell ref="B1:H1"/>
  </mergeCells>
  <printOptions horizontalCentered="1"/>
  <pageMargins left="3.937007874015748E-2" right="3.937007874015748E-2" top="0.74803149606299213" bottom="0.74803149606299213" header="0.31496062992125984" footer="0.31496062992125984"/>
  <pageSetup scale="110" fitToHeight="0" orientation="landscape" horizontalDpi="4294967295" verticalDpi="4294967295" r:id="rId1"/>
  <headerFooter alignWithMargins="0"/>
  <ignoredErrors>
    <ignoredError sqref="C9 C15 C18 C22 C26 C29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CARGOS CORTE</vt:lpstr>
      <vt:lpstr>CARGOS TOTALES</vt:lpstr>
      <vt:lpstr>'CARGOS CORTE'!Área_de_impresión</vt:lpstr>
      <vt:lpstr>'CARGOS TOTALES'!Área_de_impresión</vt:lpstr>
      <vt:lpstr>'CARGOS TOTALES'!Print_Area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Doris Luzney Bermúdez Castillo</cp:lastModifiedBy>
  <cp:lastPrinted>2018-03-07T17:02:24Z</cp:lastPrinted>
  <dcterms:created xsi:type="dcterms:W3CDTF">2018-03-06T21:14:00Z</dcterms:created>
  <dcterms:modified xsi:type="dcterms:W3CDTF">2024-01-18T15:28:03Z</dcterms:modified>
</cp:coreProperties>
</file>